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b640eb30e8d0b9/Desktop/"/>
    </mc:Choice>
  </mc:AlternateContent>
  <xr:revisionPtr revIDLastSave="19" documentId="13_ncr:1_{5A9BB7B6-7610-4167-8644-F52697D49613}" xr6:coauthVersionLast="47" xr6:coauthVersionMax="47" xr10:uidLastSave="{C277C3F7-7A97-4757-9791-B9EE5098C0A7}"/>
  <bookViews>
    <workbookView xWindow="-120" yWindow="-120" windowWidth="29040" windowHeight="15720" activeTab="1" xr2:uid="{414528F8-4B94-4788-B28C-163A1C74FE2A}"/>
  </bookViews>
  <sheets>
    <sheet name="پایه سنوات " sheetId="2" r:id="rId1"/>
    <sheet name="محاسبات 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 a="1"/>
  <c r="F9" i="1" a="1"/>
  <c r="F3" i="1" a="1"/>
  <c r="F4" i="1" a="1"/>
  <c r="F6" i="1" a="1"/>
  <c r="F8" i="1" a="1"/>
  <c r="F2" i="1" a="1"/>
  <c r="F5" i="1" a="1"/>
  <c r="F5" i="1" l="1"/>
  <c r="G5" i="1" s="1"/>
  <c r="F2" i="1"/>
  <c r="G2" i="1" s="1"/>
  <c r="F8" i="1"/>
  <c r="G8" i="1" s="1"/>
  <c r="F6" i="1"/>
  <c r="G6" i="1" s="1"/>
  <c r="F4" i="1"/>
  <c r="G4" i="1" s="1"/>
  <c r="F3" i="1"/>
  <c r="G3" i="1" s="1"/>
  <c r="F9" i="1"/>
  <c r="G9" i="1" s="1"/>
  <c r="F7" i="1"/>
  <c r="G7" i="1" s="1"/>
  <c r="I7" i="1" l="1"/>
  <c r="H7" i="1"/>
  <c r="H2" i="1"/>
  <c r="I2" i="1"/>
  <c r="I9" i="1"/>
  <c r="H9" i="1"/>
  <c r="H3" i="1"/>
  <c r="I3" i="1"/>
  <c r="H4" i="1"/>
  <c r="I4" i="1"/>
  <c r="H6" i="1"/>
  <c r="I6" i="1"/>
  <c r="I8" i="1"/>
  <c r="H8" i="1"/>
  <c r="I5" i="1"/>
  <c r="H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<sst xmlns="http://schemas.openxmlformats.org/spreadsheetml/2006/main" count="38" uniqueCount="30">
  <si>
    <t>کد پرسنلی</t>
  </si>
  <si>
    <t>تاریخ شروع کار</t>
  </si>
  <si>
    <t>خلیق</t>
  </si>
  <si>
    <t>قربانی</t>
  </si>
  <si>
    <t>کیانی</t>
  </si>
  <si>
    <t>1397/07/11</t>
  </si>
  <si>
    <t>کریمی طاری</t>
  </si>
  <si>
    <t>1397/09/01</t>
  </si>
  <si>
    <t>1397/01/01</t>
  </si>
  <si>
    <t>حسین زاده یزدی</t>
  </si>
  <si>
    <t>1397/06/01</t>
  </si>
  <si>
    <t>1401/06/09</t>
  </si>
  <si>
    <t>فقیه</t>
  </si>
  <si>
    <t>شفایی</t>
  </si>
  <si>
    <t>1396/02/01</t>
  </si>
  <si>
    <t>فتوحی</t>
  </si>
  <si>
    <t>1396/02/08</t>
  </si>
  <si>
    <t xml:space="preserve">مدت کار کرد </t>
  </si>
  <si>
    <t xml:space="preserve">تاریخ </t>
  </si>
  <si>
    <t>1403/10/18</t>
  </si>
  <si>
    <t xml:space="preserve">پایه سنوات </t>
  </si>
  <si>
    <t>سال استخدام</t>
  </si>
  <si>
    <t xml:space="preserve">سال کارکرد </t>
  </si>
  <si>
    <t>نام و نام خانوادگی</t>
  </si>
  <si>
    <t xml:space="preserve">حقوق روزانه با پایه سنوات </t>
  </si>
  <si>
    <t xml:space="preserve">حقوق روزانه </t>
  </si>
  <si>
    <t xml:space="preserve">مبلغ پیشنهادی </t>
  </si>
  <si>
    <t xml:space="preserve">تکمیل شود </t>
  </si>
  <si>
    <t xml:space="preserve">تغییر ندهید </t>
  </si>
  <si>
    <t xml:space="preserve">محاسبه نهایی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</si>
</sst>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2">
    <font>
      <sz val="11"/>
      <color indexed="8"/>
      <name val="Calibri"/>
    </font>
    <font>
      <sz val="11"/>
      <color indexed="8"/>
      <name val="Segoe UI,Vazirmatn,Vazir,B Naza"/>
    </font>
    <font>
      <sz val="11"/>
      <color theme="1"/>
      <name val="B Titr"/>
      <charset val="178"/>
    </font>
    <font>
      <sz val="14"/>
      <color theme="1"/>
      <name val="B Zar"/>
      <charset val="178"/>
    </font>
    <font>
      <b/>
      <sz val="11"/>
      <color theme="1"/>
      <name val="B Titr"/>
      <charset val="178"/>
    </font>
    <font>
      <b/>
      <sz val="14"/>
      <color theme="1"/>
      <name val="B Zar"/>
      <charset val="178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Segoe UI,Vazirmatn,Vazir,B Naza"/>
      <charset val="178"/>
    </font>
    <font>
      <b/>
      <sz val="11"/>
      <color indexed="8"/>
      <name val="Calibri"/>
      <family val="2"/>
      <charset val="178"/>
    </font>
    <font>
      <b/>
      <sz val="11"/>
      <color indexed="8"/>
      <name val="B Nazanin"/>
      <charset val="178"/>
    </font>
    <font>
      <sz val="11"/>
      <color indexed="8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/>
        <bgColor indexed="8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Protection="0"/>
    <xf numFmtId="43" fontId="7" fillId="0" borderId="0" applyFont="0" applyFill="0" applyBorder="0" applyAlignment="0" applyProtection="0"/>
  </cellStyleXfs>
  <cellXfs count="32"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 vertical="center"/>
    </xf>
    <xf numFmtId="0" fontId="9" fillId="0" borderId="0" xfId="0" applyFont="1" applyFill="1" applyProtection="1"/>
    <xf numFmtId="164" fontId="11" fillId="0" borderId="0" xfId="1" applyNumberFormat="1" applyFont="1" applyFill="1" applyProtection="1"/>
    <xf numFmtId="0" fontId="11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164" fontId="11" fillId="0" borderId="0" xfId="1" applyNumberFormat="1" applyFont="1" applyFill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vertical="center"/>
    </xf>
    <xf numFmtId="1" fontId="11" fillId="0" borderId="1" xfId="0" applyNumberFormat="1" applyFont="1" applyFill="1" applyBorder="1" applyProtection="1"/>
    <xf numFmtId="164" fontId="11" fillId="0" borderId="1" xfId="1" applyNumberFormat="1" applyFont="1" applyFill="1" applyBorder="1" applyProtection="1"/>
    <xf numFmtId="0" fontId="11" fillId="0" borderId="1" xfId="0" applyFont="1" applyFill="1" applyBorder="1" applyProtection="1"/>
    <xf numFmtId="164" fontId="10" fillId="4" borderId="1" xfId="1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49" fontId="10" fillId="5" borderId="1" xfId="0" applyNumberFormat="1" applyFont="1" applyFill="1" applyBorder="1" applyAlignment="1" applyProtection="1">
      <alignment horizontal="center" vertical="center"/>
    </xf>
    <xf numFmtId="164" fontId="10" fillId="5" borderId="1" xfId="1" applyNumberFormat="1" applyFont="1" applyFill="1" applyBorder="1" applyAlignment="1" applyProtection="1">
      <alignment horizontal="center" vertical="center"/>
    </xf>
    <xf numFmtId="164" fontId="10" fillId="6" borderId="1" xfId="1" applyNumberFormat="1" applyFont="1" applyFill="1" applyBorder="1" applyProtection="1"/>
    <xf numFmtId="49" fontId="1" fillId="0" borderId="1" xfId="0" applyNumberFormat="1" applyFont="1" applyFill="1" applyBorder="1" applyAlignment="1" applyProtection="1">
      <alignment vertical="center"/>
    </xf>
    <xf numFmtId="164" fontId="11" fillId="0" borderId="1" xfId="1" applyNumberFormat="1" applyFont="1" applyFill="1" applyBorder="1" applyAlignment="1" applyProtection="1">
      <alignment vertical="center"/>
    </xf>
    <xf numFmtId="164" fontId="11" fillId="7" borderId="1" xfId="1" applyNumberFormat="1" applyFont="1" applyFill="1" applyBorder="1" applyProtection="1"/>
    <xf numFmtId="0" fontId="1" fillId="3" borderId="0" xfId="0" applyFont="1" applyFill="1" applyAlignment="1" applyProtection="1">
      <alignment vertical="center"/>
    </xf>
    <xf numFmtId="0" fontId="1" fillId="6" borderId="0" xfId="0" applyFont="1" applyFill="1" applyAlignment="1" applyProtection="1">
      <alignment vertical="center"/>
    </xf>
    <xf numFmtId="0" fontId="1" fillId="8" borderId="0" xfId="0" applyFont="1" applyFill="1" applyAlignment="1" applyProtection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ersian%20Function%20For%20EXCEL_V2.xla" TargetMode="External"/><Relationship Id="rId1" Type="http://schemas.openxmlformats.org/officeDocument/2006/relationships/externalLinkPath" Target="file:///D:\Persian%20Function%20For%20EXCEL_V2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J_DIFF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1B90-2EB1-4DAF-B806-A632E38A64EF}">
  <dimension ref="A1:C32"/>
  <sheetViews>
    <sheetView rightToLeft="1" workbookViewId="0">
      <selection activeCell="G5" sqref="G5"/>
    </sheetView>
  </sheetViews>
  <sheetFormatPr defaultRowHeight="24.75"/>
  <cols>
    <col min="1" max="1" width="14.140625" style="2" customWidth="1"/>
    <col min="2" max="2" width="9.140625" style="3"/>
    <col min="3" max="3" width="19.140625" style="3" customWidth="1"/>
  </cols>
  <sheetData>
    <row r="1" spans="1:3" ht="49.5">
      <c r="A1" s="4" t="s">
        <v>21</v>
      </c>
      <c r="B1" s="5" t="s">
        <v>22</v>
      </c>
      <c r="C1" s="6">
        <v>0</v>
      </c>
    </row>
    <row r="2" spans="1:3" ht="24">
      <c r="A2" s="7">
        <v>1403</v>
      </c>
      <c r="B2" s="8"/>
      <c r="C2" s="6">
        <v>0</v>
      </c>
    </row>
    <row r="3" spans="1:3" ht="24">
      <c r="A3" s="7">
        <v>1402</v>
      </c>
      <c r="B3" s="6">
        <v>1</v>
      </c>
      <c r="C3" s="9">
        <v>70000</v>
      </c>
    </row>
    <row r="4" spans="1:3" ht="24">
      <c r="A4" s="7">
        <v>1401</v>
      </c>
      <c r="B4" s="6">
        <v>2</v>
      </c>
      <c r="C4" s="9">
        <v>155400</v>
      </c>
    </row>
    <row r="5" spans="1:3" ht="24">
      <c r="A5" s="7">
        <v>1400</v>
      </c>
      <c r="B5" s="6">
        <v>3</v>
      </c>
      <c r="C5" s="9">
        <v>258734</v>
      </c>
    </row>
    <row r="6" spans="1:3" ht="24">
      <c r="A6" s="7">
        <v>1399</v>
      </c>
      <c r="B6" s="6">
        <v>4</v>
      </c>
      <c r="C6" s="9">
        <v>353801</v>
      </c>
    </row>
    <row r="7" spans="1:3" ht="24">
      <c r="A7" s="7">
        <v>1398</v>
      </c>
      <c r="B7" s="6">
        <v>5</v>
      </c>
      <c r="C7" s="9">
        <v>439363</v>
      </c>
    </row>
    <row r="8" spans="1:3" ht="24">
      <c r="A8" s="7">
        <v>1397</v>
      </c>
      <c r="B8" s="6">
        <v>6</v>
      </c>
      <c r="C8" s="9">
        <v>508237</v>
      </c>
    </row>
    <row r="9" spans="1:3" ht="24">
      <c r="A9" s="7">
        <v>1396</v>
      </c>
      <c r="B9" s="6">
        <v>7</v>
      </c>
      <c r="C9" s="9">
        <v>564942</v>
      </c>
    </row>
    <row r="10" spans="1:3" ht="24">
      <c r="A10" s="7">
        <v>1395</v>
      </c>
      <c r="B10" s="6">
        <v>8</v>
      </c>
      <c r="C10" s="9">
        <v>627544</v>
      </c>
    </row>
    <row r="11" spans="1:3" ht="24">
      <c r="A11" s="7">
        <v>1394</v>
      </c>
      <c r="B11" s="6">
        <v>9</v>
      </c>
      <c r="C11" s="9">
        <v>668788</v>
      </c>
    </row>
    <row r="12" spans="1:3" ht="24">
      <c r="A12" s="7">
        <v>1393</v>
      </c>
      <c r="B12" s="6">
        <v>10</v>
      </c>
      <c r="C12" s="9">
        <v>715804</v>
      </c>
    </row>
    <row r="13" spans="1:3" ht="24">
      <c r="A13" s="7">
        <v>1392</v>
      </c>
      <c r="B13" s="6">
        <v>11</v>
      </c>
      <c r="C13" s="9">
        <v>743310</v>
      </c>
    </row>
    <row r="14" spans="1:3" ht="24">
      <c r="A14" s="7">
        <v>1391</v>
      </c>
      <c r="B14" s="6">
        <v>12</v>
      </c>
      <c r="C14" s="9">
        <v>761794</v>
      </c>
    </row>
    <row r="15" spans="1:3" ht="24">
      <c r="A15" s="7">
        <v>1390</v>
      </c>
      <c r="B15" s="6">
        <v>13</v>
      </c>
      <c r="C15" s="9">
        <v>778738</v>
      </c>
    </row>
    <row r="16" spans="1:3" ht="24">
      <c r="A16" s="7">
        <v>1389</v>
      </c>
      <c r="B16" s="6">
        <v>14</v>
      </c>
      <c r="C16" s="9">
        <v>793243</v>
      </c>
    </row>
    <row r="17" spans="1:3" ht="24">
      <c r="A17" s="7">
        <v>1388</v>
      </c>
      <c r="B17" s="6">
        <v>15</v>
      </c>
      <c r="C17" s="9">
        <v>808616</v>
      </c>
    </row>
    <row r="18" spans="1:3" ht="24">
      <c r="A18" s="7">
        <v>1387</v>
      </c>
      <c r="B18" s="6">
        <v>16</v>
      </c>
      <c r="C18" s="9">
        <v>818897</v>
      </c>
    </row>
    <row r="19" spans="1:3" ht="24">
      <c r="A19" s="7">
        <v>1386</v>
      </c>
      <c r="B19" s="6">
        <v>17</v>
      </c>
      <c r="C19" s="9">
        <v>829692</v>
      </c>
    </row>
    <row r="20" spans="1:3" ht="24">
      <c r="A20" s="7">
        <v>1385</v>
      </c>
      <c r="B20" s="6">
        <v>18</v>
      </c>
      <c r="C20" s="9">
        <v>841027</v>
      </c>
    </row>
    <row r="21" spans="1:3" ht="24">
      <c r="A21" s="7">
        <v>1384</v>
      </c>
      <c r="B21" s="6">
        <v>19</v>
      </c>
      <c r="C21" s="9">
        <v>853496</v>
      </c>
    </row>
    <row r="22" spans="1:3" ht="24">
      <c r="A22" s="7">
        <v>1383</v>
      </c>
      <c r="B22" s="6">
        <v>20</v>
      </c>
      <c r="C22" s="9">
        <v>864686</v>
      </c>
    </row>
    <row r="23" spans="1:3" ht="24">
      <c r="A23" s="7">
        <v>1382</v>
      </c>
      <c r="B23" s="6">
        <v>21</v>
      </c>
      <c r="C23" s="9">
        <v>874563</v>
      </c>
    </row>
    <row r="24" spans="1:3" ht="24">
      <c r="A24" s="7">
        <v>1381</v>
      </c>
      <c r="B24" s="6">
        <v>22</v>
      </c>
      <c r="C24" s="9">
        <v>882353</v>
      </c>
    </row>
    <row r="25" spans="1:3" ht="24">
      <c r="A25" s="7">
        <v>1380</v>
      </c>
      <c r="B25" s="6">
        <v>23</v>
      </c>
      <c r="C25" s="9">
        <v>889033</v>
      </c>
    </row>
    <row r="26" spans="1:3" ht="24">
      <c r="A26" s="7">
        <v>1379</v>
      </c>
      <c r="B26" s="6">
        <v>24</v>
      </c>
      <c r="C26" s="9">
        <v>894698</v>
      </c>
    </row>
    <row r="27" spans="1:3" ht="24">
      <c r="A27" s="7">
        <v>1378</v>
      </c>
      <c r="B27" s="6">
        <v>25</v>
      </c>
      <c r="C27" s="9">
        <v>899491</v>
      </c>
    </row>
    <row r="28" spans="1:3" ht="24">
      <c r="A28" s="7">
        <v>1377</v>
      </c>
      <c r="B28" s="6">
        <v>26</v>
      </c>
      <c r="C28" s="9">
        <v>902420</v>
      </c>
    </row>
    <row r="29" spans="1:3" ht="24">
      <c r="A29" s="7">
        <v>1376</v>
      </c>
      <c r="B29" s="6">
        <v>27</v>
      </c>
      <c r="C29" s="9">
        <v>904899</v>
      </c>
    </row>
    <row r="30" spans="1:3" ht="24">
      <c r="A30" s="7">
        <v>1375</v>
      </c>
      <c r="B30" s="6">
        <v>28</v>
      </c>
      <c r="C30" s="9">
        <v>907402</v>
      </c>
    </row>
    <row r="31" spans="1:3" ht="24">
      <c r="A31" s="7">
        <v>1374</v>
      </c>
      <c r="B31" s="6">
        <v>29</v>
      </c>
      <c r="C31" s="9">
        <v>910431</v>
      </c>
    </row>
    <row r="32" spans="1:3" ht="24">
      <c r="A32" s="7">
        <v>1373</v>
      </c>
      <c r="B32" s="6">
        <v>30</v>
      </c>
      <c r="C32" s="9">
        <v>913031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4FAD-47FF-428D-A9E5-A30279AD507C}">
  <dimension ref="A1:I13"/>
  <sheetViews>
    <sheetView rightToLeft="1" tabSelected="1" showRuler="0" zoomScaleNormal="100" workbookViewId="0">
      <selection activeCell="B14" sqref="B14"/>
    </sheetView>
  </sheetViews>
  <sheetFormatPr defaultRowHeight="18"/>
  <cols>
    <col min="1" max="1" width="14" style="1" customWidth="1"/>
    <col min="2" max="2" width="22.28515625" style="13" customWidth="1"/>
    <col min="3" max="3" width="22.28515625" style="14" customWidth="1"/>
    <col min="4" max="5" width="19.85546875" style="13" customWidth="1"/>
    <col min="6" max="6" width="10.5703125" style="12" bestFit="1" customWidth="1"/>
    <col min="7" max="7" width="15.7109375" style="11" customWidth="1"/>
    <col min="8" max="8" width="32.7109375" style="11" bestFit="1" customWidth="1"/>
    <col min="9" max="9" width="13.42578125" style="11" bestFit="1" customWidth="1"/>
  </cols>
  <sheetData>
    <row r="1" spans="1:9" s="10" customFormat="1" ht="19.5">
      <c r="A1" s="15" t="s">
        <v>0</v>
      </c>
      <c r="B1" s="16" t="s">
        <v>23</v>
      </c>
      <c r="C1" s="21" t="s">
        <v>24</v>
      </c>
      <c r="D1" s="22" t="s">
        <v>1</v>
      </c>
      <c r="E1" s="22" t="s">
        <v>18</v>
      </c>
      <c r="F1" s="23" t="s">
        <v>17</v>
      </c>
      <c r="G1" s="24" t="s">
        <v>20</v>
      </c>
      <c r="H1" s="24" t="s">
        <v>25</v>
      </c>
      <c r="I1" s="25" t="s">
        <v>26</v>
      </c>
    </row>
    <row r="2" spans="1:9">
      <c r="A2" s="26">
        <v>10992</v>
      </c>
      <c r="B2" s="17" t="s">
        <v>12</v>
      </c>
      <c r="C2" s="27">
        <v>2544132</v>
      </c>
      <c r="D2" s="17" t="s">
        <v>11</v>
      </c>
      <c r="E2" s="17" t="s">
        <v>19</v>
      </c>
      <c r="F2" s="18" cm="1">
        <f t="array" ref="F2">IF([1]!J_DIFF(D2,E2)/365&gt;=1,ROUNDDOWN([1]!J_DIFF(D2,E2)/365,0),0)</f>
        <v>2</v>
      </c>
      <c r="G2" s="19">
        <f>VLOOKUP(F2,'پایه سنوات '!B:C,2,0)</f>
        <v>155400</v>
      </c>
      <c r="H2" s="19">
        <f>IF(C2-G2&lt;2388728,"حقوق روزانه نباید کمتر از 2388728 باشد ",C2-G2)</f>
        <v>2388732</v>
      </c>
      <c r="I2" s="28">
        <f>IF(C2-G2&lt;2388728,2388728,C2-G2)</f>
        <v>2388732</v>
      </c>
    </row>
    <row r="3" spans="1:9">
      <c r="A3" s="26">
        <v>10770</v>
      </c>
      <c r="B3" s="17" t="s">
        <v>13</v>
      </c>
      <c r="C3" s="27">
        <v>3968892</v>
      </c>
      <c r="D3" s="17" t="s">
        <v>14</v>
      </c>
      <c r="E3" s="17" t="s">
        <v>19</v>
      </c>
      <c r="F3" s="20" cm="1">
        <f t="array" ref="F3">IF([1]!J_DIFF(D3,E3)/365&gt;=1,ROUNDDOWN([1]!J_DIFF(D3,E3)/365,0),0)</f>
        <v>7</v>
      </c>
      <c r="G3" s="19">
        <f>VLOOKUP(F3,'پایه سنوات '!B:C,2,0)</f>
        <v>564942</v>
      </c>
      <c r="H3" s="19">
        <f t="shared" ref="H3:H9" si="0">IF(C3-G3&lt;2388728,"اشتباه است ",C3-G3)</f>
        <v>3403950</v>
      </c>
      <c r="I3" s="28">
        <f t="shared" ref="I3:I9" si="1">IF(C3-G3&lt;2388728,2388728,C3-G3)</f>
        <v>3403950</v>
      </c>
    </row>
    <row r="4" spans="1:9">
      <c r="A4" s="26">
        <v>10582</v>
      </c>
      <c r="B4" s="17" t="s">
        <v>15</v>
      </c>
      <c r="C4" s="27">
        <v>4824942</v>
      </c>
      <c r="D4" s="17" t="s">
        <v>16</v>
      </c>
      <c r="E4" s="17" t="s">
        <v>19</v>
      </c>
      <c r="F4" s="20" cm="1">
        <f t="array" ref="F4">IF([1]!J_DIFF(D4,E4)/365&gt;=1,ROUNDDOWN([1]!J_DIFF(D4,E4)/365,0),0)</f>
        <v>7</v>
      </c>
      <c r="G4" s="19">
        <f>VLOOKUP(F4,'پایه سنوات '!B:C,2,0)</f>
        <v>564942</v>
      </c>
      <c r="H4" s="19">
        <f t="shared" si="0"/>
        <v>4260000</v>
      </c>
      <c r="I4" s="28">
        <f t="shared" si="1"/>
        <v>4260000</v>
      </c>
    </row>
    <row r="5" spans="1:9">
      <c r="A5" s="26">
        <v>11111</v>
      </c>
      <c r="B5" s="17" t="s">
        <v>4</v>
      </c>
      <c r="C5" s="27">
        <v>2896970</v>
      </c>
      <c r="D5" s="17" t="s">
        <v>5</v>
      </c>
      <c r="E5" s="17" t="s">
        <v>19</v>
      </c>
      <c r="F5" s="20" cm="1">
        <f t="array" ref="F5">IF([1]!J_DIFF(D5,E5)/365&gt;=1,ROUNDDOWN([1]!J_DIFF(D5,E5)/365,0),0)</f>
        <v>6</v>
      </c>
      <c r="G5" s="19">
        <f>VLOOKUP(F5,'پایه سنوات '!B:C,2,0)</f>
        <v>508237</v>
      </c>
      <c r="H5" s="19">
        <f t="shared" si="0"/>
        <v>2388733</v>
      </c>
      <c r="I5" s="28">
        <f t="shared" si="1"/>
        <v>2388733</v>
      </c>
    </row>
    <row r="6" spans="1:9">
      <c r="A6" s="26">
        <v>11042</v>
      </c>
      <c r="B6" s="17" t="s">
        <v>6</v>
      </c>
      <c r="C6" s="27">
        <v>3524124</v>
      </c>
      <c r="D6" s="17" t="s">
        <v>7</v>
      </c>
      <c r="E6" s="17" t="s">
        <v>19</v>
      </c>
      <c r="F6" s="20" cm="1">
        <f t="array" ref="F6">IF([1]!J_DIFF(D6,E6)/365&gt;=1,ROUNDDOWN([1]!J_DIFF(D6,E6)/365,0),0)</f>
        <v>6</v>
      </c>
      <c r="G6" s="19">
        <f>VLOOKUP(F6,'پایه سنوات '!B:C,2,0)</f>
        <v>508237</v>
      </c>
      <c r="H6" s="19">
        <f t="shared" si="0"/>
        <v>3015887</v>
      </c>
      <c r="I6" s="28">
        <f t="shared" si="1"/>
        <v>3015887</v>
      </c>
    </row>
    <row r="7" spans="1:9">
      <c r="A7" s="26">
        <v>11002</v>
      </c>
      <c r="B7" s="17" t="s">
        <v>3</v>
      </c>
      <c r="C7" s="27">
        <v>3392560</v>
      </c>
      <c r="D7" s="17" t="s">
        <v>8</v>
      </c>
      <c r="E7" s="17" t="s">
        <v>19</v>
      </c>
      <c r="F7" s="20" cm="1">
        <f t="array" ref="F7">IF([1]!J_DIFF(D7,E7)/365&gt;=1,ROUNDDOWN([1]!J_DIFF(D7,E7)/365,0),0)</f>
        <v>6</v>
      </c>
      <c r="G7" s="19">
        <f>VLOOKUP(F7,'پایه سنوات '!B:C,2,0)</f>
        <v>508237</v>
      </c>
      <c r="H7" s="19">
        <f t="shared" si="0"/>
        <v>2884323</v>
      </c>
      <c r="I7" s="28">
        <f t="shared" si="1"/>
        <v>2884323</v>
      </c>
    </row>
    <row r="8" spans="1:9">
      <c r="A8" s="26">
        <v>10558</v>
      </c>
      <c r="B8" s="17" t="s">
        <v>9</v>
      </c>
      <c r="C8" s="27">
        <v>3493637</v>
      </c>
      <c r="D8" s="17" t="s">
        <v>10</v>
      </c>
      <c r="E8" s="17" t="s">
        <v>19</v>
      </c>
      <c r="F8" s="20" cm="1">
        <f t="array" ref="F8">IF([1]!J_DIFF(D8,E8)/365&gt;=1,ROUNDDOWN([1]!J_DIFF(D8,E8)/365,0),0)</f>
        <v>6</v>
      </c>
      <c r="G8" s="19">
        <f>VLOOKUP(F8,'پایه سنوات '!B:C,2,0)</f>
        <v>508237</v>
      </c>
      <c r="H8" s="19">
        <f t="shared" si="0"/>
        <v>2985400</v>
      </c>
      <c r="I8" s="28">
        <f t="shared" si="1"/>
        <v>2985400</v>
      </c>
    </row>
    <row r="9" spans="1:9">
      <c r="A9" s="26">
        <v>10612</v>
      </c>
      <c r="B9" s="17" t="s">
        <v>2</v>
      </c>
      <c r="C9" s="27">
        <v>2896970</v>
      </c>
      <c r="D9" s="17" t="s">
        <v>10</v>
      </c>
      <c r="E9" s="17" t="s">
        <v>19</v>
      </c>
      <c r="F9" s="20" cm="1">
        <f t="array" ref="F9">IF([1]!J_DIFF(D9,E9)/365&gt;=1,ROUNDDOWN([1]!J_DIFF(D9,E9)/365,0),0)</f>
        <v>6</v>
      </c>
      <c r="G9" s="19">
        <f>VLOOKUP(F9,'پایه سنوات '!B:C,2,0)</f>
        <v>508237</v>
      </c>
      <c r="H9" s="19">
        <f t="shared" si="0"/>
        <v>2388733</v>
      </c>
      <c r="I9" s="28">
        <f t="shared" si="1"/>
        <v>2388733</v>
      </c>
    </row>
    <row r="11" spans="1:9">
      <c r="A11" s="29"/>
      <c r="B11" s="1" t="s">
        <v>27</v>
      </c>
    </row>
    <row r="12" spans="1:9">
      <c r="A12" s="30"/>
      <c r="B12" s="1" t="s">
        <v>28</v>
      </c>
    </row>
    <row r="13" spans="1:9">
      <c r="A13" s="31"/>
      <c r="B13" s="13" t="s">
        <v>29</v>
      </c>
    </row>
  </sheetData>
  <sortState xmlns:xlrd2="http://schemas.microsoft.com/office/spreadsheetml/2017/richdata2" ref="A2:H9">
    <sortCondition descending="1" ref="F2:F9"/>
  </sortState>
  <phoneticPr fontId="6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پایه سنوات </vt:lpstr>
      <vt:lpstr>محاسبات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armin alizadeh</cp:lastModifiedBy>
  <dcterms:created xsi:type="dcterms:W3CDTF">2025-01-07T08:55:24Z</dcterms:created>
  <dcterms:modified xsi:type="dcterms:W3CDTF">2025-01-07T10:34:48Z</dcterms:modified>
</cp:coreProperties>
</file>